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mendments" sheetId="1" r:id="rId4"/>
    <sheet state="visible" name="Modifications" sheetId="2" r:id="rId5"/>
  </sheets>
  <definedNames/>
  <calcPr/>
</workbook>
</file>

<file path=xl/sharedStrings.xml><?xml version="1.0" encoding="utf-8"?>
<sst xmlns="http://schemas.openxmlformats.org/spreadsheetml/2006/main" count="208" uniqueCount="98">
  <si>
    <t>2nd Call FY 2022 TIP Amendments</t>
  </si>
  <si>
    <t>Amendments are changes to projects that are required by the WATS Policy Committee</t>
  </si>
  <si>
    <t>Changes Made to Projects</t>
  </si>
  <si>
    <t>Fiscal Year</t>
  </si>
  <si>
    <t>Job#</t>
  </si>
  <si>
    <t>GPA Type</t>
  </si>
  <si>
    <t>Responsible Agency</t>
  </si>
  <si>
    <t>Project Name</t>
  </si>
  <si>
    <t>Limits</t>
  </si>
  <si>
    <t>Primary Work Type</t>
  </si>
  <si>
    <t>Project Description</t>
  </si>
  <si>
    <t>Phase</t>
  </si>
  <si>
    <t>Fed Estimated Amount</t>
  </si>
  <si>
    <t>State Estimated Amount</t>
  </si>
  <si>
    <t>Local Estimated Amount</t>
  </si>
  <si>
    <t>Total Estimated Amount</t>
  </si>
  <si>
    <t>Fund Source</t>
  </si>
  <si>
    <t>Template Name</t>
  </si>
  <si>
    <t>adding 300K of 2022 target</t>
  </si>
  <si>
    <t>Local Road</t>
  </si>
  <si>
    <t>Ann Arbor</t>
  </si>
  <si>
    <t>Huron Parkway and Glazier Way CPM</t>
  </si>
  <si>
    <t>Huron Parkway from Geddess to Plymouth and Glazier Way from Green to Earhart</t>
  </si>
  <si>
    <t>Road Rehabilitation</t>
  </si>
  <si>
    <t>CON</t>
  </si>
  <si>
    <t>STU</t>
  </si>
  <si>
    <t>STP - TMA</t>
  </si>
  <si>
    <t>added $158,746</t>
  </si>
  <si>
    <t xml:space="preserve">Scio Church </t>
  </si>
  <si>
    <t>Seventh to Maple</t>
  </si>
  <si>
    <t xml:space="preserve">Platt Rd </t>
  </si>
  <si>
    <t>Huron-Parkway to Packard</t>
  </si>
  <si>
    <t xml:space="preserve">Earhart Rd </t>
  </si>
  <si>
    <t>Geddes to Greenhills</t>
  </si>
  <si>
    <t>Adjusting project to account for new targets</t>
  </si>
  <si>
    <t>WCRC</t>
  </si>
  <si>
    <t>North Territorial at Pontiac Trail</t>
  </si>
  <si>
    <t>reconstruction with roundabout</t>
  </si>
  <si>
    <t>reconstruction</t>
  </si>
  <si>
    <t>Reconstruction</t>
  </si>
  <si>
    <t>STL and EDD</t>
  </si>
  <si>
    <t>STP-Rural and State D</t>
  </si>
  <si>
    <t>Adding 38,525 of STUL funds</t>
  </si>
  <si>
    <t>Multi-Modal</t>
  </si>
  <si>
    <t>PEX</t>
  </si>
  <si>
    <t>Two Buses</t>
  </si>
  <si>
    <t>Areawide</t>
  </si>
  <si>
    <t>Transit Capital FY22 5310</t>
  </si>
  <si>
    <t>NI</t>
  </si>
  <si>
    <t>STU and HIPU</t>
  </si>
  <si>
    <t>STP-TMA and HIPU</t>
  </si>
  <si>
    <t>Added $300K that was previously for the Sunset SW project, updated NHPP to reflect FY 2023 target</t>
  </si>
  <si>
    <t>S State St</t>
  </si>
  <si>
    <t>South Univeristy to Granger</t>
  </si>
  <si>
    <t>$92,1042 STP and $362,157 NHPP</t>
  </si>
  <si>
    <t>adjusted federal fund amounts due to target reduction</t>
  </si>
  <si>
    <t>Packard Rd.</t>
  </si>
  <si>
    <t>Ann Arbor City Limits to Carpenter</t>
  </si>
  <si>
    <t>STU and NHPP</t>
  </si>
  <si>
    <t>STP - TMA and NHPP</t>
  </si>
  <si>
    <t>added 39,825 of STP target increase for FY 2022</t>
  </si>
  <si>
    <t>Multimodal</t>
  </si>
  <si>
    <t>TheRide</t>
  </si>
  <si>
    <t>Pedestrian Improvements</t>
  </si>
  <si>
    <t>Washtenaw Ave from Kewaneee to Berkley</t>
  </si>
  <si>
    <t>Added 482,000 of STP target increase for FY 2022</t>
  </si>
  <si>
    <t>Tuttle Hill</t>
  </si>
  <si>
    <t>Martz to Huron River Dr</t>
  </si>
  <si>
    <t>STP-TMA</t>
  </si>
  <si>
    <t>2nd Call FY 2022 TIP Modifications</t>
  </si>
  <si>
    <t>Modifications are small changes to projects that do not require approval by the WATS Policy Committee</t>
  </si>
  <si>
    <t>Increased total project cost</t>
  </si>
  <si>
    <t>Transit Capital</t>
  </si>
  <si>
    <t>Western-Washtenaw Area Value Express</t>
  </si>
  <si>
    <t>6410-5310 Projects</t>
  </si>
  <si>
    <t>Transit Capital FY23 5310</t>
  </si>
  <si>
    <t>Transit</t>
  </si>
  <si>
    <t>Corrected limits &amp; Length</t>
  </si>
  <si>
    <t>Local Traffic Operations And Safety</t>
  </si>
  <si>
    <t>Hill St</t>
  </si>
  <si>
    <t>Fifth Ave to Washtenaw</t>
  </si>
  <si>
    <t>Traffic Safety</t>
  </si>
  <si>
    <t>Crosswalk markings, pedestrian signing, corridor lighting</t>
  </si>
  <si>
    <t>HSIP</t>
  </si>
  <si>
    <t>Safety</t>
  </si>
  <si>
    <t>Add scope</t>
  </si>
  <si>
    <t>SP1101-&lt;30 foot replacement bus with or without lift</t>
  </si>
  <si>
    <t>Transit Capital 5307 Buses, Equip, Facilities, etc</t>
  </si>
  <si>
    <t>Remove scope</t>
  </si>
  <si>
    <t>SP1404-computers (hardware and software)</t>
  </si>
  <si>
    <t>SP1409-administrative vehicle</t>
  </si>
  <si>
    <t>SP1408-maintenance equipment (hoists, tools, etc.)</t>
  </si>
  <si>
    <t>Increase budget</t>
  </si>
  <si>
    <t>SP1104-40 foot and greater replacement bus with or without lift</t>
  </si>
  <si>
    <t>Remove job</t>
  </si>
  <si>
    <t>Transit Operating</t>
  </si>
  <si>
    <t>SP3000-operating except JARC and New Freedom</t>
  </si>
  <si>
    <t>Transit Operating Assistance 5307 Urban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</si>
</sst>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9">
    <font>
      <sz val="10.0"/>
      <color rgb="FF000000"/>
      <name val="Arial"/>
    </font>
    <font>
      <color theme="1"/>
      <name val="Arial"/>
    </font>
    <font>
      <b/>
      <sz val="24.0"/>
      <color theme="1"/>
      <name val="Calibri"/>
    </font>
    <font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color rgb="FF222222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readingOrder="0" shrinkToFit="0" vertical="bottom" wrapText="1"/>
    </xf>
    <xf borderId="1" fillId="0" fontId="3" numFmtId="0" xfId="0" applyAlignment="1" applyBorder="1" applyFont="1">
      <alignment horizontal="center" shrinkToFit="0" wrapText="1"/>
    </xf>
    <xf borderId="1" fillId="0" fontId="4" numFmtId="0" xfId="0" applyBorder="1" applyFont="1"/>
    <xf borderId="0" fillId="2" fontId="5" numFmtId="0" xfId="0" applyAlignment="1" applyFill="1" applyFont="1">
      <alignment horizontal="center" shrinkToFit="0" vertical="center" wrapText="1"/>
    </xf>
    <xf borderId="0" fillId="3" fontId="5" numFmtId="0" xfId="0" applyAlignment="1" applyFill="1" applyFont="1">
      <alignment horizontal="center" shrinkToFit="0" vertical="center" wrapText="1"/>
    </xf>
    <xf borderId="0" fillId="4" fontId="6" numFmtId="0" xfId="0" applyAlignment="1" applyFill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3" fontId="6" numFmtId="164" xfId="0" applyAlignment="1" applyFont="1" applyNumberFormat="1">
      <alignment horizontal="center" readingOrder="0" shrinkToFit="0" vertical="center" wrapText="1"/>
    </xf>
    <xf borderId="0" fillId="3" fontId="6" numFmtId="164" xfId="0" applyAlignment="1" applyFont="1" applyNumberFormat="1">
      <alignment horizontal="center" shrinkToFit="0" vertical="center" wrapText="1"/>
    </xf>
    <xf borderId="0" fillId="4" fontId="7" numFmtId="0" xfId="0" applyAlignment="1" applyFont="1">
      <alignment horizontal="center" readingOrder="0" shrinkToFit="0" vertical="center" wrapText="1"/>
    </xf>
    <xf borderId="0" fillId="3" fontId="6" numFmtId="165" xfId="0" applyAlignment="1" applyFont="1" applyNumberFormat="1">
      <alignment horizontal="center" readingOrder="0" shrinkToFit="0" vertical="center" wrapText="1"/>
    </xf>
    <xf borderId="0" fillId="2" fontId="6" numFmtId="0" xfId="0" applyAlignment="1" applyFont="1">
      <alignment horizontal="center" readingOrder="0" shrinkToFit="0" vertical="center" wrapText="1"/>
    </xf>
    <xf borderId="0" fillId="3" fontId="6" numFmtId="164" xfId="0" applyAlignment="1" applyFont="1" applyNumberFormat="1">
      <alignment horizontal="center" shrinkToFit="0" vertical="center" wrapText="1"/>
    </xf>
    <xf borderId="0" fillId="0" fontId="6" numFmtId="164" xfId="0" applyAlignment="1" applyFont="1" applyNumberFormat="1">
      <alignment horizontal="center" readingOrder="0"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2" fontId="8" numFmtId="164" xfId="0" applyAlignment="1" applyFont="1" applyNumberFormat="1">
      <alignment horizontal="center" readingOrder="0" vertical="center"/>
    </xf>
    <xf borderId="0" fillId="3" fontId="6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 shrinkToFit="0" vertical="center" wrapText="1"/>
    </xf>
    <xf borderId="5" fillId="4" fontId="7" numFmtId="0" xfId="0" applyAlignment="1" applyBorder="1" applyFont="1">
      <alignment horizontal="center" readingOrder="0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3" fontId="6" numFmtId="164" xfId="0" applyAlignment="1" applyBorder="1" applyFont="1" applyNumberFormat="1">
      <alignment horizontal="center" readingOrder="0" shrinkToFit="0" vertical="center" wrapText="1"/>
    </xf>
    <xf borderId="5" fillId="3" fontId="6" numFmtId="164" xfId="0" applyAlignment="1" applyBorder="1" applyFont="1" applyNumberFormat="1">
      <alignment horizontal="center" shrinkToFit="0" vertical="center" wrapText="1"/>
    </xf>
    <xf borderId="5" fillId="4" fontId="7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2" fontId="6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 t="s">
        <v>0</v>
      </c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6" t="s">
        <v>15</v>
      </c>
      <c r="O3" s="5" t="s">
        <v>16</v>
      </c>
      <c r="P3" s="5" t="s">
        <v>17</v>
      </c>
    </row>
    <row r="4">
      <c r="A4" s="7" t="s">
        <v>18</v>
      </c>
      <c r="B4" s="8">
        <v>2022.0</v>
      </c>
      <c r="C4" s="8">
        <v>212359.0</v>
      </c>
      <c r="D4" s="8" t="s">
        <v>19</v>
      </c>
      <c r="E4" s="8" t="s">
        <v>20</v>
      </c>
      <c r="F4" s="9" t="s">
        <v>21</v>
      </c>
      <c r="G4" s="9" t="s">
        <v>22</v>
      </c>
      <c r="H4" s="9" t="s">
        <v>23</v>
      </c>
      <c r="I4" s="9" t="s">
        <v>23</v>
      </c>
      <c r="J4" s="8" t="s">
        <v>24</v>
      </c>
      <c r="K4" s="10">
        <v>750000.0</v>
      </c>
      <c r="L4" s="10">
        <v>0.0</v>
      </c>
      <c r="M4" s="10">
        <v>331000.0</v>
      </c>
      <c r="N4" s="10">
        <f t="shared" ref="N4:N13" si="1">SUM(K4,L4,M4)</f>
        <v>1081000</v>
      </c>
      <c r="O4" s="9" t="s">
        <v>25</v>
      </c>
      <c r="P4" s="9" t="s">
        <v>26</v>
      </c>
    </row>
    <row r="5">
      <c r="A5" s="7" t="s">
        <v>27</v>
      </c>
      <c r="B5" s="8">
        <v>2022.0</v>
      </c>
      <c r="C5" s="9">
        <v>205591.0</v>
      </c>
      <c r="D5" s="8">
        <v>211925.0</v>
      </c>
      <c r="E5" s="9" t="s">
        <v>20</v>
      </c>
      <c r="F5" s="9" t="s">
        <v>28</v>
      </c>
      <c r="G5" s="9" t="s">
        <v>29</v>
      </c>
      <c r="H5" s="9" t="s">
        <v>23</v>
      </c>
      <c r="I5" s="9" t="s">
        <v>23</v>
      </c>
      <c r="J5" s="8" t="s">
        <v>24</v>
      </c>
      <c r="K5" s="11">
        <f>sum(503701+450000+158746)</f>
        <v>1112447</v>
      </c>
      <c r="L5" s="10">
        <v>0.0</v>
      </c>
      <c r="M5" s="10">
        <v>1944604.0</v>
      </c>
      <c r="N5" s="10">
        <f t="shared" si="1"/>
        <v>3057051</v>
      </c>
      <c r="O5" s="9" t="s">
        <v>25</v>
      </c>
      <c r="P5" s="9" t="s">
        <v>26</v>
      </c>
    </row>
    <row r="6">
      <c r="A6" s="7" t="s">
        <v>27</v>
      </c>
      <c r="B6" s="8">
        <v>2022.0</v>
      </c>
      <c r="C6" s="9">
        <v>205614.0</v>
      </c>
      <c r="D6" s="8" t="s">
        <v>19</v>
      </c>
      <c r="E6" s="9" t="s">
        <v>20</v>
      </c>
      <c r="F6" s="9" t="s">
        <v>30</v>
      </c>
      <c r="G6" s="9" t="s">
        <v>31</v>
      </c>
      <c r="H6" s="9" t="s">
        <v>23</v>
      </c>
      <c r="I6" s="9" t="s">
        <v>23</v>
      </c>
      <c r="J6" s="8" t="s">
        <v>24</v>
      </c>
      <c r="K6" s="11">
        <f>650000+224410-224410+158746</f>
        <v>808746</v>
      </c>
      <c r="L6" s="10">
        <v>0.0</v>
      </c>
      <c r="M6" s="10">
        <v>2541792.0</v>
      </c>
      <c r="N6" s="10">
        <f t="shared" si="1"/>
        <v>3350538</v>
      </c>
      <c r="O6" s="9" t="s">
        <v>25</v>
      </c>
      <c r="P6" s="9" t="s">
        <v>26</v>
      </c>
    </row>
    <row r="7">
      <c r="A7" s="7" t="s">
        <v>27</v>
      </c>
      <c r="B7" s="8">
        <v>2022.0</v>
      </c>
      <c r="C7" s="9">
        <v>205615.0</v>
      </c>
      <c r="D7" s="8" t="s">
        <v>19</v>
      </c>
      <c r="E7" s="9" t="s">
        <v>20</v>
      </c>
      <c r="F7" s="9" t="s">
        <v>32</v>
      </c>
      <c r="G7" s="9" t="s">
        <v>33</v>
      </c>
      <c r="H7" s="9" t="s">
        <v>23</v>
      </c>
      <c r="I7" s="9" t="s">
        <v>23</v>
      </c>
      <c r="J7" s="8" t="s">
        <v>24</v>
      </c>
      <c r="K7" s="11">
        <f>570000+224410-224410+158746</f>
        <v>728746</v>
      </c>
      <c r="L7" s="10">
        <v>0.0</v>
      </c>
      <c r="M7" s="10">
        <v>570000.0</v>
      </c>
      <c r="N7" s="10">
        <f t="shared" si="1"/>
        <v>1298746</v>
      </c>
      <c r="O7" s="9" t="s">
        <v>25</v>
      </c>
      <c r="P7" s="9" t="s">
        <v>26</v>
      </c>
    </row>
    <row r="8">
      <c r="A8" s="12" t="s">
        <v>34</v>
      </c>
      <c r="B8" s="8">
        <v>2022.0</v>
      </c>
      <c r="C8" s="8">
        <v>205632.0</v>
      </c>
      <c r="D8" s="8" t="s">
        <v>19</v>
      </c>
      <c r="E8" s="8" t="s">
        <v>35</v>
      </c>
      <c r="F8" s="8" t="s">
        <v>36</v>
      </c>
      <c r="G8" s="8" t="s">
        <v>37</v>
      </c>
      <c r="H8" s="8" t="s">
        <v>38</v>
      </c>
      <c r="I8" s="8" t="s">
        <v>39</v>
      </c>
      <c r="J8" s="8" t="s">
        <v>24</v>
      </c>
      <c r="K8" s="10">
        <v>1053358.0</v>
      </c>
      <c r="L8" s="13">
        <v>116114.0</v>
      </c>
      <c r="M8" s="10">
        <v>147225.0</v>
      </c>
      <c r="N8" s="10">
        <f t="shared" si="1"/>
        <v>1316697</v>
      </c>
      <c r="O8" s="8" t="s">
        <v>40</v>
      </c>
      <c r="P8" s="8" t="s">
        <v>41</v>
      </c>
    </row>
    <row r="9">
      <c r="A9" s="7" t="s">
        <v>42</v>
      </c>
      <c r="B9" s="8">
        <v>2022.0</v>
      </c>
      <c r="C9" s="9">
        <v>213387.0</v>
      </c>
      <c r="D9" s="8" t="s">
        <v>43</v>
      </c>
      <c r="E9" s="8" t="s">
        <v>44</v>
      </c>
      <c r="F9" s="8" t="s">
        <v>45</v>
      </c>
      <c r="G9" s="8" t="s">
        <v>46</v>
      </c>
      <c r="H9" s="8">
        <v>5310.0</v>
      </c>
      <c r="I9" s="14" t="s">
        <v>47</v>
      </c>
      <c r="J9" s="8" t="s">
        <v>48</v>
      </c>
      <c r="K9" s="10">
        <v>183525.0</v>
      </c>
      <c r="L9" s="10">
        <v>36705.0</v>
      </c>
      <c r="M9" s="10">
        <v>0.0</v>
      </c>
      <c r="N9" s="10">
        <f t="shared" si="1"/>
        <v>220230</v>
      </c>
      <c r="O9" s="8" t="s">
        <v>49</v>
      </c>
      <c r="P9" s="8" t="s">
        <v>50</v>
      </c>
    </row>
    <row r="10">
      <c r="A10" s="12" t="s">
        <v>51</v>
      </c>
      <c r="B10" s="9">
        <v>2023.0</v>
      </c>
      <c r="C10" s="9">
        <v>210417.0</v>
      </c>
      <c r="D10" s="9" t="s">
        <v>19</v>
      </c>
      <c r="E10" s="9" t="s">
        <v>20</v>
      </c>
      <c r="F10" s="9" t="s">
        <v>52</v>
      </c>
      <c r="G10" s="8" t="s">
        <v>53</v>
      </c>
      <c r="H10" s="9" t="s">
        <v>23</v>
      </c>
      <c r="I10" s="9" t="s">
        <v>23</v>
      </c>
      <c r="J10" s="9" t="s">
        <v>24</v>
      </c>
      <c r="K10" s="10" t="s">
        <v>54</v>
      </c>
      <c r="L10" s="15">
        <v>0.0</v>
      </c>
      <c r="M10" s="11">
        <v>1382948.0</v>
      </c>
      <c r="N10" s="10">
        <f t="shared" si="1"/>
        <v>1382948</v>
      </c>
      <c r="O10" s="9" t="s">
        <v>25</v>
      </c>
      <c r="P10" s="9" t="s">
        <v>26</v>
      </c>
    </row>
    <row r="11">
      <c r="A11" s="7" t="s">
        <v>55</v>
      </c>
      <c r="B11" s="8">
        <v>2022.0</v>
      </c>
      <c r="C11" s="8">
        <v>213429.0</v>
      </c>
      <c r="D11" s="8" t="s">
        <v>19</v>
      </c>
      <c r="E11" s="8" t="s">
        <v>35</v>
      </c>
      <c r="F11" s="8" t="s">
        <v>56</v>
      </c>
      <c r="G11" s="8" t="s">
        <v>57</v>
      </c>
      <c r="H11" s="8" t="s">
        <v>23</v>
      </c>
      <c r="I11" s="8" t="s">
        <v>23</v>
      </c>
      <c r="J11" s="8" t="s">
        <v>24</v>
      </c>
      <c r="K11" s="16">
        <v>402056.0</v>
      </c>
      <c r="L11" s="16">
        <v>0.0</v>
      </c>
      <c r="M11" s="16">
        <v>110444.0</v>
      </c>
      <c r="N11" s="10">
        <f t="shared" si="1"/>
        <v>512500</v>
      </c>
      <c r="O11" s="8" t="s">
        <v>58</v>
      </c>
      <c r="P11" s="8" t="s">
        <v>59</v>
      </c>
    </row>
    <row r="12">
      <c r="A12" s="7" t="s">
        <v>60</v>
      </c>
      <c r="B12" s="8">
        <v>2022.0</v>
      </c>
      <c r="C12" s="8">
        <v>210487.0</v>
      </c>
      <c r="D12" s="8" t="s">
        <v>61</v>
      </c>
      <c r="E12" s="8" t="s">
        <v>62</v>
      </c>
      <c r="F12" s="8" t="s">
        <v>63</v>
      </c>
      <c r="G12" s="8" t="s">
        <v>64</v>
      </c>
      <c r="H12" s="8" t="s">
        <v>63</v>
      </c>
      <c r="I12" s="8" t="s">
        <v>47</v>
      </c>
      <c r="J12" s="8" t="s">
        <v>24</v>
      </c>
      <c r="K12" s="16">
        <v>189825.0</v>
      </c>
      <c r="L12" s="16">
        <v>47435.0</v>
      </c>
      <c r="M12" s="16">
        <v>237620.0</v>
      </c>
      <c r="N12" s="10">
        <f t="shared" si="1"/>
        <v>474880</v>
      </c>
      <c r="O12" s="8" t="s">
        <v>25</v>
      </c>
      <c r="P12" s="9" t="s">
        <v>26</v>
      </c>
    </row>
    <row r="13">
      <c r="A13" s="7" t="s">
        <v>65</v>
      </c>
      <c r="B13" s="8">
        <v>2022.0</v>
      </c>
      <c r="C13" s="8">
        <v>205668.0</v>
      </c>
      <c r="D13" s="8" t="s">
        <v>19</v>
      </c>
      <c r="E13" s="8" t="s">
        <v>35</v>
      </c>
      <c r="F13" s="8" t="s">
        <v>66</v>
      </c>
      <c r="G13" s="17" t="s">
        <v>67</v>
      </c>
      <c r="H13" s="8" t="s">
        <v>23</v>
      </c>
      <c r="I13" s="8" t="s">
        <v>23</v>
      </c>
      <c r="J13" s="8" t="s">
        <v>24</v>
      </c>
      <c r="K13" s="16">
        <v>1025217.0</v>
      </c>
      <c r="L13" s="16">
        <v>0.0</v>
      </c>
      <c r="M13" s="18">
        <v>227329.0</v>
      </c>
      <c r="N13" s="10">
        <f t="shared" si="1"/>
        <v>1252546</v>
      </c>
      <c r="O13" s="8" t="s">
        <v>25</v>
      </c>
      <c r="P13" s="8" t="s">
        <v>68</v>
      </c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9"/>
      <c r="O14" s="9"/>
      <c r="P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9"/>
      <c r="O15" s="9"/>
      <c r="P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9"/>
      <c r="O16" s="9"/>
      <c r="P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9"/>
      <c r="O17" s="9"/>
      <c r="P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9"/>
      <c r="O18" s="9"/>
      <c r="P18" s="9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9"/>
      <c r="O19" s="9"/>
      <c r="P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9"/>
      <c r="O20" s="9"/>
      <c r="P20" s="9"/>
    </row>
    <row r="2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9"/>
      <c r="O21" s="9"/>
      <c r="P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9"/>
      <c r="O22" s="9"/>
      <c r="P22" s="9"/>
    </row>
    <row r="2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  <c r="O23" s="9"/>
      <c r="P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9"/>
      <c r="O24" s="9"/>
      <c r="P24" s="9"/>
    </row>
  </sheetData>
  <mergeCells count="2">
    <mergeCell ref="B1:O1"/>
    <mergeCell ref="A2:O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0"/>
      <c r="B1" s="21" t="s">
        <v>69</v>
      </c>
      <c r="C1" s="4"/>
      <c r="D1" s="4"/>
      <c r="E1" s="4"/>
      <c r="F1" s="4"/>
      <c r="G1" s="4"/>
      <c r="H1" s="4"/>
      <c r="I1" s="4"/>
      <c r="J1" s="4"/>
      <c r="K1" s="22"/>
      <c r="L1" s="22"/>
      <c r="M1" s="22"/>
      <c r="N1" s="22"/>
      <c r="O1" s="22"/>
      <c r="P1" s="22"/>
    </row>
    <row r="2">
      <c r="A2" s="23" t="s">
        <v>70</v>
      </c>
      <c r="B2" s="24"/>
      <c r="C2" s="24"/>
      <c r="D2" s="24"/>
      <c r="E2" s="24"/>
      <c r="F2" s="24"/>
      <c r="G2" s="24"/>
      <c r="H2" s="24"/>
      <c r="I2" s="24"/>
      <c r="J2" s="25"/>
      <c r="K2" s="26"/>
      <c r="L2" s="26"/>
      <c r="M2" s="26"/>
      <c r="N2" s="26"/>
      <c r="O2" s="26"/>
      <c r="P2" s="26"/>
    </row>
    <row r="3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</row>
    <row r="4">
      <c r="A4" s="27" t="s">
        <v>71</v>
      </c>
      <c r="B4" s="28">
        <v>2023.0</v>
      </c>
      <c r="C4" s="28">
        <v>208462.0</v>
      </c>
      <c r="D4" s="28" t="s">
        <v>72</v>
      </c>
      <c r="E4" s="28" t="s">
        <v>73</v>
      </c>
      <c r="F4" s="28" t="s">
        <v>72</v>
      </c>
      <c r="G4" s="28" t="s">
        <v>46</v>
      </c>
      <c r="H4" s="28" t="s">
        <v>74</v>
      </c>
      <c r="I4" s="28" t="s">
        <v>75</v>
      </c>
      <c r="J4" s="28" t="s">
        <v>48</v>
      </c>
      <c r="K4" s="29">
        <v>1600000.0</v>
      </c>
      <c r="L4" s="29">
        <v>400000.0</v>
      </c>
      <c r="M4" s="30">
        <v>0.0</v>
      </c>
      <c r="N4" s="29">
        <v>2000000.0</v>
      </c>
      <c r="O4" s="28">
        <v>5310.0</v>
      </c>
      <c r="P4" s="28" t="s">
        <v>76</v>
      </c>
    </row>
    <row r="5">
      <c r="A5" s="31" t="s">
        <v>77</v>
      </c>
      <c r="B5" s="32">
        <v>2023.0</v>
      </c>
      <c r="C5" s="32">
        <v>211925.0</v>
      </c>
      <c r="D5" s="32" t="s">
        <v>78</v>
      </c>
      <c r="E5" s="32" t="s">
        <v>20</v>
      </c>
      <c r="F5" s="32" t="s">
        <v>79</v>
      </c>
      <c r="G5" s="33" t="s">
        <v>80</v>
      </c>
      <c r="H5" s="32" t="s">
        <v>81</v>
      </c>
      <c r="I5" s="32" t="s">
        <v>82</v>
      </c>
      <c r="J5" s="32" t="s">
        <v>24</v>
      </c>
      <c r="K5" s="30">
        <v>134392.0</v>
      </c>
      <c r="L5" s="30">
        <v>0.0</v>
      </c>
      <c r="M5" s="30">
        <v>14933.0</v>
      </c>
      <c r="N5" s="30">
        <v>149325.0</v>
      </c>
      <c r="O5" s="32" t="s">
        <v>83</v>
      </c>
      <c r="P5" s="32" t="s">
        <v>84</v>
      </c>
    </row>
    <row r="6">
      <c r="A6" s="34" t="s">
        <v>85</v>
      </c>
      <c r="B6" s="28">
        <v>2022.0</v>
      </c>
      <c r="C6" s="28">
        <v>205911.0</v>
      </c>
      <c r="D6" s="28" t="s">
        <v>72</v>
      </c>
      <c r="E6" s="35" t="s">
        <v>62</v>
      </c>
      <c r="F6" s="28" t="s">
        <v>72</v>
      </c>
      <c r="G6" s="35" t="s">
        <v>46</v>
      </c>
      <c r="H6" s="32" t="s">
        <v>86</v>
      </c>
      <c r="I6" s="28" t="s">
        <v>87</v>
      </c>
      <c r="J6" s="35" t="s">
        <v>48</v>
      </c>
      <c r="K6" s="36">
        <v>355782.20800000004</v>
      </c>
      <c r="L6" s="36">
        <v>88945.55199999997</v>
      </c>
      <c r="M6" s="36">
        <v>0.0</v>
      </c>
      <c r="N6" s="36">
        <v>444727.76</v>
      </c>
      <c r="O6" s="35">
        <v>5307.0</v>
      </c>
      <c r="P6" s="35" t="s">
        <v>76</v>
      </c>
    </row>
    <row r="7">
      <c r="A7" s="34" t="s">
        <v>88</v>
      </c>
      <c r="B7" s="28">
        <v>2022.0</v>
      </c>
      <c r="C7" s="28">
        <v>205911.0</v>
      </c>
      <c r="D7" s="28" t="s">
        <v>72</v>
      </c>
      <c r="E7" s="35" t="s">
        <v>62</v>
      </c>
      <c r="F7" s="28" t="s">
        <v>72</v>
      </c>
      <c r="G7" s="35" t="s">
        <v>46</v>
      </c>
      <c r="H7" s="32" t="s">
        <v>89</v>
      </c>
      <c r="I7" s="28" t="s">
        <v>87</v>
      </c>
      <c r="J7" s="35" t="s">
        <v>48</v>
      </c>
      <c r="K7" s="36">
        <v>0.0</v>
      </c>
      <c r="L7" s="36">
        <v>0.0</v>
      </c>
      <c r="M7" s="36">
        <v>0.0</v>
      </c>
      <c r="N7" s="36">
        <v>0.0</v>
      </c>
      <c r="O7" s="35">
        <v>5307.0</v>
      </c>
      <c r="P7" s="35" t="s">
        <v>76</v>
      </c>
    </row>
    <row r="8">
      <c r="A8" s="34" t="s">
        <v>88</v>
      </c>
      <c r="B8" s="28">
        <v>2022.0</v>
      </c>
      <c r="C8" s="28">
        <v>205911.0</v>
      </c>
      <c r="D8" s="28" t="s">
        <v>72</v>
      </c>
      <c r="E8" s="35" t="s">
        <v>62</v>
      </c>
      <c r="F8" s="28" t="s">
        <v>72</v>
      </c>
      <c r="G8" s="35" t="s">
        <v>46</v>
      </c>
      <c r="H8" s="32" t="s">
        <v>90</v>
      </c>
      <c r="I8" s="28" t="s">
        <v>87</v>
      </c>
      <c r="J8" s="35" t="s">
        <v>48</v>
      </c>
      <c r="K8" s="36">
        <v>0.0</v>
      </c>
      <c r="L8" s="36">
        <v>0.0</v>
      </c>
      <c r="M8" s="36">
        <v>0.0</v>
      </c>
      <c r="N8" s="36">
        <v>0.0</v>
      </c>
      <c r="O8" s="35">
        <v>5307.0</v>
      </c>
      <c r="P8" s="35" t="s">
        <v>76</v>
      </c>
    </row>
    <row r="9">
      <c r="A9" s="34" t="s">
        <v>88</v>
      </c>
      <c r="B9" s="28">
        <v>2022.0</v>
      </c>
      <c r="C9" s="28">
        <v>205911.0</v>
      </c>
      <c r="D9" s="28" t="s">
        <v>72</v>
      </c>
      <c r="E9" s="35" t="s">
        <v>62</v>
      </c>
      <c r="F9" s="28" t="s">
        <v>72</v>
      </c>
      <c r="G9" s="35" t="s">
        <v>46</v>
      </c>
      <c r="H9" s="32" t="s">
        <v>91</v>
      </c>
      <c r="I9" s="28" t="s">
        <v>87</v>
      </c>
      <c r="J9" s="35" t="s">
        <v>48</v>
      </c>
      <c r="K9" s="36">
        <v>0.0</v>
      </c>
      <c r="L9" s="36">
        <v>0.0</v>
      </c>
      <c r="M9" s="36">
        <v>0.0</v>
      </c>
      <c r="N9" s="36">
        <v>0.0</v>
      </c>
      <c r="O9" s="35">
        <v>5307.0</v>
      </c>
      <c r="P9" s="35" t="s">
        <v>76</v>
      </c>
    </row>
    <row r="10">
      <c r="A10" s="34" t="s">
        <v>92</v>
      </c>
      <c r="B10" s="28">
        <v>2022.0</v>
      </c>
      <c r="C10" s="28">
        <v>205911.0</v>
      </c>
      <c r="D10" s="28" t="s">
        <v>72</v>
      </c>
      <c r="E10" s="35" t="s">
        <v>62</v>
      </c>
      <c r="F10" s="28" t="s">
        <v>72</v>
      </c>
      <c r="G10" s="35" t="s">
        <v>46</v>
      </c>
      <c r="H10" s="32" t="s">
        <v>93</v>
      </c>
      <c r="I10" s="28" t="s">
        <v>87</v>
      </c>
      <c r="J10" s="35" t="s">
        <v>48</v>
      </c>
      <c r="K10" s="30">
        <v>4139685.04</v>
      </c>
      <c r="L10" s="30">
        <v>1034921.2599999998</v>
      </c>
      <c r="M10" s="30">
        <v>0.0</v>
      </c>
      <c r="N10" s="30">
        <v>5474606.3</v>
      </c>
      <c r="O10" s="35">
        <v>5307.0</v>
      </c>
      <c r="P10" s="35" t="s">
        <v>76</v>
      </c>
    </row>
    <row r="11">
      <c r="A11" s="34" t="s">
        <v>94</v>
      </c>
      <c r="B11" s="28">
        <v>2022.0</v>
      </c>
      <c r="C11" s="28">
        <v>205912.0</v>
      </c>
      <c r="D11" s="28" t="s">
        <v>95</v>
      </c>
      <c r="E11" s="35" t="s">
        <v>62</v>
      </c>
      <c r="F11" s="28" t="s">
        <v>95</v>
      </c>
      <c r="G11" s="35" t="s">
        <v>46</v>
      </c>
      <c r="H11" s="32" t="s">
        <v>96</v>
      </c>
      <c r="I11" s="28" t="s">
        <v>97</v>
      </c>
      <c r="J11" s="35" t="s">
        <v>48</v>
      </c>
      <c r="K11" s="36">
        <v>0.0</v>
      </c>
      <c r="L11" s="36">
        <v>0.0</v>
      </c>
      <c r="M11" s="36">
        <v>0.0</v>
      </c>
      <c r="N11" s="36">
        <v>0.0</v>
      </c>
      <c r="O11" s="35">
        <v>5307.0</v>
      </c>
      <c r="P11" s="35" t="s">
        <v>76</v>
      </c>
    </row>
  </sheetData>
  <mergeCells count="2">
    <mergeCell ref="B1:J1"/>
    <mergeCell ref="A2:J2"/>
  </mergeCells>
  <drawing r:id="rId1"/>
</worksheet>
</file>